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PRÁVA o hospodárení" sheetId="1" r:id="rId1"/>
    <sheet name="Rodičovský príspevok 2021_2022" sheetId="2" r:id="rId2"/>
  </sheets>
  <definedNames/>
  <calcPr fullCalcOnLoad="1"/>
</workbook>
</file>

<file path=xl/sharedStrings.xml><?xml version="1.0" encoding="utf-8"?>
<sst xmlns="http://schemas.openxmlformats.org/spreadsheetml/2006/main" count="103" uniqueCount="66">
  <si>
    <t xml:space="preserve">Združenie Rodičov pri Základnej škole Záhorácka 95. Malacky v šk.roku 2021-22   </t>
  </si>
  <si>
    <t>Peniaze a bankové účty</t>
  </si>
  <si>
    <t>k  01.09.2021</t>
  </si>
  <si>
    <t>K 31.08.2022</t>
  </si>
  <si>
    <t>Peniaze</t>
  </si>
  <si>
    <t>Bankové účty   ČSOB 4030008781/7500</t>
  </si>
  <si>
    <t>SPOLU</t>
  </si>
  <si>
    <t>z toho</t>
  </si>
  <si>
    <t>z členských príspevkov</t>
  </si>
  <si>
    <t>z podielu zaplatenej dane z príjmov 2021</t>
  </si>
  <si>
    <t>z podielu zaplatenej dane z príjmov 2022</t>
  </si>
  <si>
    <t>z dotácií</t>
  </si>
  <si>
    <t>Prehľad podielu zaplatenej dane z príjmov 2021</t>
  </si>
  <si>
    <t>Príjem na účet k 31.08.2021</t>
  </si>
  <si>
    <t>Príjem na účet k 31.12.2021</t>
  </si>
  <si>
    <t>Prehľad podielu zaplatenej dane z príjmov 2022</t>
  </si>
  <si>
    <t>Príjem na účet k 31.08.2022</t>
  </si>
  <si>
    <t>PRÍJMY 2021/2022</t>
  </si>
  <si>
    <t>VÝDAVKY 2021/2022</t>
  </si>
  <si>
    <t>ZDROJ financovania</t>
  </si>
  <si>
    <t>Podiel zapl. dane</t>
  </si>
  <si>
    <t>Čl. príspevky</t>
  </si>
  <si>
    <t>Kancelárske potreby, Školské pomôcky</t>
  </si>
  <si>
    <t>Pomôcky Školský klub detí</t>
  </si>
  <si>
    <t>Škola v prírode</t>
  </si>
  <si>
    <t>Odmeny a sladkosti</t>
  </si>
  <si>
    <t>Rozlúčková</t>
  </si>
  <si>
    <t>Kamerový systém</t>
  </si>
  <si>
    <t>Exteriér školský dvor</t>
  </si>
  <si>
    <t>Služby</t>
  </si>
  <si>
    <t>Bankové poplatky</t>
  </si>
  <si>
    <t>Úroky</t>
  </si>
  <si>
    <t>Rodičovský príspevok v : Počet žiakov</t>
  </si>
  <si>
    <t>Prísp.</t>
  </si>
  <si>
    <t>1.A</t>
  </si>
  <si>
    <t>1.B</t>
  </si>
  <si>
    <t>1.C</t>
  </si>
  <si>
    <t>2.A</t>
  </si>
  <si>
    <t>2.B</t>
  </si>
  <si>
    <t>2.C</t>
  </si>
  <si>
    <t>2.D</t>
  </si>
  <si>
    <t>3.A</t>
  </si>
  <si>
    <t>3.B</t>
  </si>
  <si>
    <t>3.C</t>
  </si>
  <si>
    <t>4.A</t>
  </si>
  <si>
    <t>4.B</t>
  </si>
  <si>
    <t>4.C</t>
  </si>
  <si>
    <t>5.A</t>
  </si>
  <si>
    <t>5.B</t>
  </si>
  <si>
    <t>6.A</t>
  </si>
  <si>
    <t>6.B</t>
  </si>
  <si>
    <t>7.A</t>
  </si>
  <si>
    <t>7.B</t>
  </si>
  <si>
    <t>8.A</t>
  </si>
  <si>
    <t>8.B</t>
  </si>
  <si>
    <t>9.A</t>
  </si>
  <si>
    <t>9.B</t>
  </si>
  <si>
    <t>Spolu</t>
  </si>
  <si>
    <t>1. platba</t>
  </si>
  <si>
    <t>EUR</t>
  </si>
  <si>
    <t>2. platba</t>
  </si>
  <si>
    <t>BU</t>
  </si>
  <si>
    <t>P. žiakov</t>
  </si>
  <si>
    <t>Uhrada</t>
  </si>
  <si>
    <t>Neuhr.</t>
  </si>
  <si>
    <t>Rodičovský príspevok v : EUR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</si>
</sst>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\ [$€-41B];[RED]\-#,##0.00\ [$€-41B]"/>
    <numFmt numFmtId="167" formatCode="#,##0.00\ [$€-41B];[RED]\-#,##0.00\ [$€-41B]"/>
    <numFmt numFmtId="168" formatCode="General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1" fillId="0" borderId="1" xfId="0" applyFont="1" applyFill="1" applyBorder="1" applyAlignment="1">
      <alignment/>
    </xf>
    <xf numFmtId="166" fontId="0" fillId="0" borderId="0" xfId="0" applyNumberFormat="1" applyFont="1" applyAlignment="1">
      <alignment wrapText="1"/>
    </xf>
    <xf numFmtId="165" fontId="1" fillId="0" borderId="0" xfId="0" applyNumberFormat="1" applyFont="1" applyAlignment="1">
      <alignment/>
    </xf>
    <xf numFmtId="164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64" fontId="3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5" fontId="1" fillId="0" borderId="1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4" fillId="3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4" fontId="4" fillId="4" borderId="1" xfId="0" applyFont="1" applyFill="1" applyBorder="1" applyAlignment="1">
      <alignment/>
    </xf>
    <xf numFmtId="165" fontId="0" fillId="4" borderId="1" xfId="0" applyNumberFormat="1" applyFill="1" applyBorder="1" applyAlignment="1">
      <alignment/>
    </xf>
    <xf numFmtId="164" fontId="0" fillId="4" borderId="1" xfId="0" applyFill="1" applyBorder="1" applyAlignment="1">
      <alignment/>
    </xf>
    <xf numFmtId="164" fontId="4" fillId="5" borderId="1" xfId="0" applyFont="1" applyFill="1" applyBorder="1" applyAlignment="1">
      <alignment/>
    </xf>
    <xf numFmtId="165" fontId="0" fillId="5" borderId="1" xfId="0" applyNumberFormat="1" applyFill="1" applyBorder="1" applyAlignment="1">
      <alignment/>
    </xf>
    <xf numFmtId="164" fontId="0" fillId="5" borderId="1" xfId="0" applyFill="1" applyBorder="1" applyAlignment="1">
      <alignment/>
    </xf>
    <xf numFmtId="164" fontId="4" fillId="2" borderId="1" xfId="0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6" borderId="1" xfId="0" applyFont="1" applyFill="1" applyBorder="1" applyAlignment="1">
      <alignment/>
    </xf>
    <xf numFmtId="165" fontId="0" fillId="6" borderId="1" xfId="0" applyNumberFormat="1" applyFill="1" applyBorder="1" applyAlignment="1">
      <alignment/>
    </xf>
    <xf numFmtId="164" fontId="0" fillId="6" borderId="1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4" fontId="4" fillId="0" borderId="1" xfId="0" applyFont="1" applyFill="1" applyBorder="1" applyAlignment="1">
      <alignment/>
    </xf>
    <xf numFmtId="165" fontId="4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20">
      <selection activeCell="D36" sqref="D36"/>
    </sheetView>
  </sheetViews>
  <sheetFormatPr defaultColWidth="9.140625" defaultRowHeight="12.75"/>
  <cols>
    <col min="1" max="1" width="45.00390625" style="1" customWidth="1"/>
    <col min="2" max="2" width="15.28125" style="1" customWidth="1"/>
    <col min="3" max="3" width="15.140625" style="1" customWidth="1"/>
    <col min="4" max="4" width="15.28125" style="1" customWidth="1"/>
    <col min="5" max="16384" width="11.421875" style="1" customWidth="1"/>
  </cols>
  <sheetData>
    <row r="1" spans="1:4" s="3" customFormat="1" ht="12.75" customHeight="1">
      <c r="A1" s="2" t="s">
        <v>0</v>
      </c>
      <c r="B1" s="2"/>
      <c r="C1" s="2"/>
      <c r="D1" s="2"/>
    </row>
    <row r="2" spans="1:4" s="3" customFormat="1" ht="12.75" customHeight="1">
      <c r="A2" s="2"/>
      <c r="B2" s="2"/>
      <c r="C2" s="2"/>
      <c r="D2" s="2"/>
    </row>
    <row r="3" ht="12.75">
      <c r="A3" s="4"/>
    </row>
    <row r="4" spans="1:3" s="3" customFormat="1" ht="14.25">
      <c r="A4" s="5" t="s">
        <v>1</v>
      </c>
      <c r="B4" s="6" t="s">
        <v>2</v>
      </c>
      <c r="C4" s="6" t="s">
        <v>3</v>
      </c>
    </row>
    <row r="5" spans="1:3" ht="14.25">
      <c r="A5" s="7" t="s">
        <v>4</v>
      </c>
      <c r="B5" s="8">
        <v>419.26</v>
      </c>
      <c r="C5" s="8">
        <v>188.3</v>
      </c>
    </row>
    <row r="6" spans="1:3" ht="14.25">
      <c r="A6" s="7" t="s">
        <v>5</v>
      </c>
      <c r="B6" s="8">
        <v>41921.78</v>
      </c>
      <c r="C6" s="8">
        <v>53734.81</v>
      </c>
    </row>
    <row r="7" spans="1:3" s="3" customFormat="1" ht="14.25">
      <c r="A7" s="5" t="s">
        <v>6</v>
      </c>
      <c r="B7" s="9">
        <f>B5+B6</f>
        <v>42341.04</v>
      </c>
      <c r="C7" s="9">
        <f>C5+C6</f>
        <v>53923.11</v>
      </c>
    </row>
    <row r="8" spans="1:3" ht="14.25">
      <c r="A8" s="7" t="s">
        <v>7</v>
      </c>
      <c r="B8" s="8"/>
      <c r="C8" s="8"/>
    </row>
    <row r="9" spans="1:5" ht="14.25">
      <c r="A9" s="10" t="s">
        <v>8</v>
      </c>
      <c r="B9" s="8">
        <v>14402.94</v>
      </c>
      <c r="C9" s="8">
        <v>13934.93</v>
      </c>
      <c r="E9" s="11"/>
    </row>
    <row r="10" spans="1:5" ht="14.25">
      <c r="A10" s="10" t="s">
        <v>9</v>
      </c>
      <c r="B10" s="8">
        <v>27938.1</v>
      </c>
      <c r="C10" s="8"/>
      <c r="E10" s="11"/>
    </row>
    <row r="11" spans="1:5" ht="14.25">
      <c r="A11" s="10" t="s">
        <v>10</v>
      </c>
      <c r="B11" s="8"/>
      <c r="C11" s="8">
        <v>39988.18</v>
      </c>
      <c r="E11" s="11"/>
    </row>
    <row r="12" spans="1:5" ht="14.25">
      <c r="A12" s="10" t="s">
        <v>11</v>
      </c>
      <c r="B12" s="8"/>
      <c r="C12" s="8"/>
      <c r="E12" s="11"/>
    </row>
    <row r="13" spans="2:5" ht="14.25">
      <c r="B13" s="12"/>
      <c r="E13" s="11"/>
    </row>
    <row r="14" spans="2:5" ht="14.25">
      <c r="B14" s="12"/>
      <c r="E14" s="11"/>
    </row>
    <row r="15" spans="1:2" s="3" customFormat="1" ht="14.25">
      <c r="A15" s="13" t="s">
        <v>12</v>
      </c>
      <c r="B15" s="14">
        <f>B16+B17</f>
        <v>28774.42</v>
      </c>
    </row>
    <row r="16" spans="1:5" ht="14.25">
      <c r="A16" s="7" t="s">
        <v>13</v>
      </c>
      <c r="B16" s="8">
        <v>27938.1</v>
      </c>
      <c r="E16" s="11"/>
    </row>
    <row r="17" spans="1:2" ht="14.25">
      <c r="A17" s="7" t="s">
        <v>14</v>
      </c>
      <c r="B17" s="8">
        <v>836.32</v>
      </c>
    </row>
    <row r="18" ht="14.25">
      <c r="B18" s="12"/>
    </row>
    <row r="19" spans="1:2" s="3" customFormat="1" ht="14.25">
      <c r="A19" s="13" t="s">
        <v>15</v>
      </c>
      <c r="B19" s="14">
        <f>B20</f>
        <v>39988.18</v>
      </c>
    </row>
    <row r="20" spans="1:5" ht="14.25">
      <c r="A20" s="7" t="s">
        <v>16</v>
      </c>
      <c r="B20" s="8">
        <v>39988.18</v>
      </c>
      <c r="E20" s="15"/>
    </row>
    <row r="21" ht="12.75">
      <c r="B21" s="12"/>
    </row>
    <row r="22" ht="14.25">
      <c r="B22" s="12"/>
    </row>
    <row r="23" ht="14.25">
      <c r="B23" s="12"/>
    </row>
    <row r="24" spans="1:4" s="19" customFormat="1" ht="14.25">
      <c r="A24" s="16" t="s">
        <v>17</v>
      </c>
      <c r="B24" s="17">
        <f>SUM(B25:B28)</f>
        <v>50781.5</v>
      </c>
      <c r="C24" s="18"/>
      <c r="D24" s="18"/>
    </row>
    <row r="25" spans="1:4" s="22" customFormat="1" ht="14.25">
      <c r="A25" s="10" t="s">
        <v>8</v>
      </c>
      <c r="B25" s="20">
        <v>9357</v>
      </c>
      <c r="C25" s="21"/>
      <c r="D25" s="21"/>
    </row>
    <row r="26" spans="1:4" s="22" customFormat="1" ht="14.25">
      <c r="A26" s="10" t="s">
        <v>9</v>
      </c>
      <c r="B26" s="20">
        <v>836.32</v>
      </c>
      <c r="C26" s="23"/>
      <c r="D26" s="23"/>
    </row>
    <row r="27" spans="1:4" s="22" customFormat="1" ht="14.25">
      <c r="A27" s="10" t="s">
        <v>10</v>
      </c>
      <c r="B27" s="20">
        <v>39988.18</v>
      </c>
      <c r="C27" s="23"/>
      <c r="D27" s="23"/>
    </row>
    <row r="28" spans="1:4" s="22" customFormat="1" ht="14.25">
      <c r="A28" s="10" t="s">
        <v>11</v>
      </c>
      <c r="B28" s="20">
        <v>600</v>
      </c>
      <c r="C28" s="23"/>
      <c r="D28" s="23"/>
    </row>
    <row r="29" spans="1:4" s="22" customFormat="1" ht="14.25">
      <c r="A29" s="23"/>
      <c r="B29" s="24"/>
      <c r="C29" s="23"/>
      <c r="D29" s="23"/>
    </row>
    <row r="30" spans="1:4" s="22" customFormat="1" ht="14.25">
      <c r="A30" s="23"/>
      <c r="B30" s="24"/>
      <c r="C30" s="23"/>
      <c r="D30" s="23"/>
    </row>
    <row r="31" spans="1:4" s="3" customFormat="1" ht="14.25">
      <c r="A31" s="16" t="s">
        <v>18</v>
      </c>
      <c r="B31" s="17">
        <f>SUM(B34:B43)</f>
        <v>39199.43</v>
      </c>
      <c r="C31" s="25" t="s">
        <v>19</v>
      </c>
      <c r="D31" s="25"/>
    </row>
    <row r="32" spans="1:4" ht="14.25">
      <c r="A32" s="16"/>
      <c r="B32" s="17"/>
      <c r="C32" s="26" t="s">
        <v>20</v>
      </c>
      <c r="D32" s="26" t="s">
        <v>21</v>
      </c>
    </row>
    <row r="33" spans="1:4" ht="14.25">
      <c r="A33" s="16"/>
      <c r="B33" s="17"/>
      <c r="C33" s="17">
        <f>SUM(C34:C63)</f>
        <v>28774.42</v>
      </c>
      <c r="D33" s="17">
        <f>SUM(D34:D63)</f>
        <v>10425.010000000004</v>
      </c>
    </row>
    <row r="34" spans="1:4" ht="14.25">
      <c r="A34" s="7" t="s">
        <v>22</v>
      </c>
      <c r="B34" s="8">
        <v>201.18</v>
      </c>
      <c r="C34" s="8"/>
      <c r="D34" s="8">
        <v>201.18</v>
      </c>
    </row>
    <row r="35" spans="1:4" ht="14.25">
      <c r="A35" s="7" t="s">
        <v>23</v>
      </c>
      <c r="B35" s="8">
        <v>1190</v>
      </c>
      <c r="C35" s="8"/>
      <c r="D35" s="8">
        <v>1190</v>
      </c>
    </row>
    <row r="36" spans="1:4" ht="14.25">
      <c r="A36" s="7" t="s">
        <v>24</v>
      </c>
      <c r="B36" s="8">
        <v>800</v>
      </c>
      <c r="C36" s="8"/>
      <c r="D36" s="8">
        <v>800</v>
      </c>
    </row>
    <row r="37" spans="1:4" ht="14.25">
      <c r="A37" s="7" t="s">
        <v>25</v>
      </c>
      <c r="B37" s="8">
        <v>2160.65</v>
      </c>
      <c r="C37" s="8"/>
      <c r="D37" s="8">
        <v>2160.65</v>
      </c>
    </row>
    <row r="38" spans="1:4" ht="14.25">
      <c r="A38" s="7" t="s">
        <v>26</v>
      </c>
      <c r="B38" s="8">
        <v>148.3</v>
      </c>
      <c r="C38" s="8"/>
      <c r="D38" s="8">
        <v>148.3</v>
      </c>
    </row>
    <row r="39" spans="1:4" ht="14.25">
      <c r="A39" s="7" t="s">
        <v>27</v>
      </c>
      <c r="B39" s="8">
        <v>4608</v>
      </c>
      <c r="C39" s="8"/>
      <c r="D39" s="8">
        <v>4608</v>
      </c>
    </row>
    <row r="40" spans="1:4" ht="14.25">
      <c r="A40" s="7" t="s">
        <v>28</v>
      </c>
      <c r="B40" s="8">
        <v>29938.08</v>
      </c>
      <c r="C40" s="8">
        <v>28774.42</v>
      </c>
      <c r="D40" s="8">
        <f>B40-C40</f>
        <v>1163.6600000000035</v>
      </c>
    </row>
    <row r="41" spans="1:4" ht="14.25">
      <c r="A41" s="7" t="s">
        <v>29</v>
      </c>
      <c r="B41" s="8">
        <v>84.33</v>
      </c>
      <c r="C41" s="8"/>
      <c r="D41" s="8">
        <v>84.33</v>
      </c>
    </row>
    <row r="42" spans="1:4" ht="14.25">
      <c r="A42" s="7" t="s">
        <v>30</v>
      </c>
      <c r="B42" s="8">
        <v>68.8</v>
      </c>
      <c r="C42" s="8"/>
      <c r="D42" s="8">
        <v>68.8</v>
      </c>
    </row>
    <row r="43" spans="1:4" ht="14.25">
      <c r="A43" s="7" t="s">
        <v>31</v>
      </c>
      <c r="B43" s="8">
        <v>0.09</v>
      </c>
      <c r="C43" s="8"/>
      <c r="D43" s="8">
        <v>0.09</v>
      </c>
    </row>
    <row r="44" spans="2:4" ht="12.75">
      <c r="B44" s="12"/>
      <c r="C44" s="12"/>
      <c r="D44" s="12"/>
    </row>
    <row r="45" spans="2:4" ht="12.75">
      <c r="B45" s="12"/>
      <c r="C45" s="12"/>
      <c r="D45" s="12"/>
    </row>
    <row r="46" s="22" customFormat="1" ht="12.75"/>
    <row r="47" s="22" customFormat="1" ht="12.75"/>
    <row r="48" s="22" customFormat="1" ht="12.75"/>
    <row r="49" s="22" customFormat="1" ht="12.75"/>
    <row r="50" s="22" customFormat="1" ht="12.75"/>
  </sheetData>
  <sheetProtection selectLockedCells="1" selectUnlockedCells="1"/>
  <mergeCells count="4">
    <mergeCell ref="A1:D1"/>
    <mergeCell ref="A2:D2"/>
    <mergeCell ref="C24:D24"/>
    <mergeCell ref="C31:D31"/>
  </mergeCells>
  <printOptions/>
  <pageMargins left="0.32430555555555557" right="0.3055555555555556" top="0.44513888888888886" bottom="0.46319444444444446" header="0.1798611111111111" footer="0.19791666666666666"/>
  <pageSetup firstPageNumber="1" useFirstPageNumber="1"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0">
      <selection activeCell="A1" sqref="A1"/>
    </sheetView>
  </sheetViews>
  <sheetFormatPr defaultColWidth="9.140625" defaultRowHeight="12.75"/>
  <cols>
    <col min="1" max="1" width="9.140625" style="27" customWidth="1"/>
    <col min="2" max="26" width="5.8515625" style="28" customWidth="1"/>
    <col min="27" max="31" width="6.28125" style="28" customWidth="1"/>
    <col min="32" max="16384" width="11.421875" style="28" customWidth="1"/>
  </cols>
  <sheetData>
    <row r="1" spans="1:26" ht="14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4.25">
      <c r="A2" s="27" t="s">
        <v>32</v>
      </c>
    </row>
    <row r="3" spans="1:26" s="33" customFormat="1" ht="14.25">
      <c r="A3" s="31"/>
      <c r="B3" s="32" t="s">
        <v>33</v>
      </c>
      <c r="C3" s="32" t="s">
        <v>34</v>
      </c>
      <c r="D3" s="32" t="s">
        <v>35</v>
      </c>
      <c r="E3" s="32" t="s">
        <v>36</v>
      </c>
      <c r="F3" s="32" t="s">
        <v>37</v>
      </c>
      <c r="G3" s="32" t="s">
        <v>38</v>
      </c>
      <c r="H3" s="32" t="s">
        <v>39</v>
      </c>
      <c r="I3" s="32" t="s">
        <v>40</v>
      </c>
      <c r="J3" s="32" t="s">
        <v>41</v>
      </c>
      <c r="K3" s="32" t="s">
        <v>42</v>
      </c>
      <c r="L3" s="32" t="s">
        <v>43</v>
      </c>
      <c r="M3" s="32" t="s">
        <v>44</v>
      </c>
      <c r="N3" s="32" t="s">
        <v>45</v>
      </c>
      <c r="O3" s="32" t="s">
        <v>46</v>
      </c>
      <c r="P3" s="32" t="s">
        <v>47</v>
      </c>
      <c r="Q3" s="32" t="s">
        <v>48</v>
      </c>
      <c r="R3" s="32" t="s">
        <v>49</v>
      </c>
      <c r="S3" s="32" t="s">
        <v>50</v>
      </c>
      <c r="T3" s="32" t="s">
        <v>51</v>
      </c>
      <c r="U3" s="32" t="s">
        <v>52</v>
      </c>
      <c r="V3" s="32" t="s">
        <v>53</v>
      </c>
      <c r="W3" s="32" t="s">
        <v>54</v>
      </c>
      <c r="X3" s="32" t="s">
        <v>55</v>
      </c>
      <c r="Y3" s="32" t="s">
        <v>56</v>
      </c>
      <c r="Z3" s="32" t="s">
        <v>57</v>
      </c>
    </row>
    <row r="4" spans="1:26" ht="14.25">
      <c r="A4" s="34" t="s">
        <v>58</v>
      </c>
      <c r="B4" s="35" t="s">
        <v>59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4.25">
      <c r="A5" s="34"/>
      <c r="B5" s="36">
        <v>21</v>
      </c>
      <c r="C5" s="35">
        <v>18</v>
      </c>
      <c r="D5" s="35">
        <v>16</v>
      </c>
      <c r="E5" s="35">
        <v>19</v>
      </c>
      <c r="F5" s="35">
        <v>14</v>
      </c>
      <c r="G5" s="35">
        <v>0</v>
      </c>
      <c r="H5" s="35">
        <v>23</v>
      </c>
      <c r="I5" s="35">
        <v>16</v>
      </c>
      <c r="J5" s="35">
        <v>21</v>
      </c>
      <c r="K5" s="35">
        <v>18</v>
      </c>
      <c r="L5" s="35">
        <v>22</v>
      </c>
      <c r="M5" s="35">
        <v>18</v>
      </c>
      <c r="N5" s="35">
        <v>11</v>
      </c>
      <c r="O5" s="35">
        <v>14</v>
      </c>
      <c r="P5" s="35">
        <v>0</v>
      </c>
      <c r="Q5" s="35">
        <v>21</v>
      </c>
      <c r="R5" s="35">
        <v>0</v>
      </c>
      <c r="S5" s="35">
        <v>11</v>
      </c>
      <c r="T5" s="35">
        <v>13</v>
      </c>
      <c r="U5" s="35">
        <v>0</v>
      </c>
      <c r="V5" s="35">
        <v>23</v>
      </c>
      <c r="W5" s="35">
        <v>20</v>
      </c>
      <c r="X5" s="35">
        <v>0</v>
      </c>
      <c r="Y5" s="35">
        <v>27</v>
      </c>
      <c r="Z5" s="35">
        <f aca="true" t="shared" si="0" ref="Z5:Z11">SUM(C5:Y5)</f>
        <v>325</v>
      </c>
    </row>
    <row r="6" spans="1:26" ht="14.25">
      <c r="A6" s="34"/>
      <c r="B6" s="36">
        <v>15</v>
      </c>
      <c r="C6" s="35">
        <v>6</v>
      </c>
      <c r="D6" s="35">
        <v>9</v>
      </c>
      <c r="E6" s="35">
        <v>6</v>
      </c>
      <c r="F6" s="35">
        <v>5</v>
      </c>
      <c r="G6" s="35">
        <v>0</v>
      </c>
      <c r="H6" s="35">
        <v>1</v>
      </c>
      <c r="I6" s="35">
        <v>3</v>
      </c>
      <c r="J6" s="35">
        <v>4</v>
      </c>
      <c r="K6" s="35">
        <v>7</v>
      </c>
      <c r="L6" s="35">
        <v>5</v>
      </c>
      <c r="M6" s="35">
        <v>3</v>
      </c>
      <c r="N6" s="35">
        <v>2</v>
      </c>
      <c r="O6" s="35">
        <v>4</v>
      </c>
      <c r="P6" s="35">
        <v>0</v>
      </c>
      <c r="Q6" s="35">
        <v>5</v>
      </c>
      <c r="R6" s="35">
        <v>0</v>
      </c>
      <c r="S6" s="35">
        <v>4</v>
      </c>
      <c r="T6" s="35">
        <v>1</v>
      </c>
      <c r="U6" s="35">
        <v>0</v>
      </c>
      <c r="V6" s="35">
        <v>2</v>
      </c>
      <c r="W6" s="35">
        <v>0</v>
      </c>
      <c r="X6" s="35">
        <v>0</v>
      </c>
      <c r="Y6" s="35">
        <v>0</v>
      </c>
      <c r="Z6" s="35">
        <f t="shared" si="0"/>
        <v>67</v>
      </c>
    </row>
    <row r="7" spans="1:26" ht="14.25">
      <c r="A7" s="34"/>
      <c r="B7" s="36">
        <v>8.5</v>
      </c>
      <c r="C7" s="35">
        <v>1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f t="shared" si="0"/>
        <v>1</v>
      </c>
    </row>
    <row r="8" spans="1:26" ht="14.25">
      <c r="A8" s="37" t="s">
        <v>60</v>
      </c>
      <c r="B8" s="38">
        <v>21</v>
      </c>
      <c r="C8" s="39"/>
      <c r="D8" s="39"/>
      <c r="E8" s="39"/>
      <c r="F8" s="39"/>
      <c r="G8" s="39">
        <v>17</v>
      </c>
      <c r="H8" s="39"/>
      <c r="I8" s="39">
        <v>1</v>
      </c>
      <c r="J8" s="39"/>
      <c r="K8" s="39"/>
      <c r="L8" s="39"/>
      <c r="M8" s="39">
        <v>1</v>
      </c>
      <c r="N8" s="39"/>
      <c r="O8" s="39"/>
      <c r="P8" s="39">
        <v>11</v>
      </c>
      <c r="Q8" s="39"/>
      <c r="R8" s="39">
        <v>12</v>
      </c>
      <c r="S8" s="39"/>
      <c r="T8" s="39"/>
      <c r="U8" s="39">
        <v>4</v>
      </c>
      <c r="V8" s="39"/>
      <c r="W8" s="39"/>
      <c r="X8" s="39">
        <v>9</v>
      </c>
      <c r="Y8" s="39"/>
      <c r="Z8" s="39">
        <f t="shared" si="0"/>
        <v>55</v>
      </c>
    </row>
    <row r="9" spans="1:26" ht="14.25">
      <c r="A9" s="37"/>
      <c r="B9" s="38">
        <v>15</v>
      </c>
      <c r="C9" s="39"/>
      <c r="D9" s="39"/>
      <c r="E9" s="39"/>
      <c r="F9" s="39"/>
      <c r="G9" s="39">
        <v>3</v>
      </c>
      <c r="H9" s="39"/>
      <c r="I9" s="39"/>
      <c r="J9" s="39"/>
      <c r="K9" s="39"/>
      <c r="L9" s="39"/>
      <c r="M9" s="39"/>
      <c r="N9" s="39"/>
      <c r="O9" s="39">
        <v>1</v>
      </c>
      <c r="P9" s="39">
        <v>1</v>
      </c>
      <c r="Q9" s="39"/>
      <c r="R9" s="39">
        <v>10</v>
      </c>
      <c r="S9" s="39"/>
      <c r="T9" s="39"/>
      <c r="U9" s="39"/>
      <c r="V9" s="39"/>
      <c r="W9" s="39"/>
      <c r="X9" s="39">
        <v>2</v>
      </c>
      <c r="Y9" s="39"/>
      <c r="Z9" s="39">
        <f t="shared" si="0"/>
        <v>17</v>
      </c>
    </row>
    <row r="10" spans="1:26" ht="14.25">
      <c r="A10" s="40" t="s">
        <v>61</v>
      </c>
      <c r="B10" s="41">
        <v>21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>
        <v>1</v>
      </c>
      <c r="P10" s="42">
        <v>1</v>
      </c>
      <c r="Q10" s="42"/>
      <c r="R10" s="42"/>
      <c r="S10" s="42">
        <v>1</v>
      </c>
      <c r="T10" s="42"/>
      <c r="U10" s="42"/>
      <c r="V10" s="42"/>
      <c r="W10" s="42"/>
      <c r="X10" s="42"/>
      <c r="Y10" s="42"/>
      <c r="Z10" s="42">
        <f t="shared" si="0"/>
        <v>3</v>
      </c>
    </row>
    <row r="11" spans="1:26" ht="14.25">
      <c r="A11" s="40"/>
      <c r="B11" s="41">
        <v>15</v>
      </c>
      <c r="C11" s="42"/>
      <c r="D11" s="42"/>
      <c r="E11" s="42"/>
      <c r="F11" s="42">
        <v>2</v>
      </c>
      <c r="G11" s="42"/>
      <c r="H11" s="42"/>
      <c r="I11" s="42"/>
      <c r="J11" s="42"/>
      <c r="K11" s="42"/>
      <c r="L11" s="42"/>
      <c r="M11" s="42"/>
      <c r="N11" s="42"/>
      <c r="O11" s="42"/>
      <c r="P11" s="42">
        <v>1</v>
      </c>
      <c r="Q11" s="42"/>
      <c r="R11" s="42"/>
      <c r="S11" s="42"/>
      <c r="T11" s="42"/>
      <c r="U11" s="42"/>
      <c r="V11" s="42"/>
      <c r="W11" s="42"/>
      <c r="X11" s="42"/>
      <c r="Y11" s="42"/>
      <c r="Z11" s="42">
        <f t="shared" si="0"/>
        <v>3</v>
      </c>
    </row>
    <row r="12" spans="1:26" ht="14.25">
      <c r="A12" s="43" t="s">
        <v>6</v>
      </c>
      <c r="B12" s="44">
        <v>21</v>
      </c>
      <c r="C12" s="45">
        <f aca="true" t="shared" si="1" ref="C12:C13">C5+C8+C10</f>
        <v>18</v>
      </c>
      <c r="D12" s="45">
        <f aca="true" t="shared" si="2" ref="D12:D13">D5+D8+D10</f>
        <v>16</v>
      </c>
      <c r="E12" s="45">
        <f aca="true" t="shared" si="3" ref="E12:E13">E5+E8+E10</f>
        <v>19</v>
      </c>
      <c r="F12" s="45">
        <f aca="true" t="shared" si="4" ref="F12:F13">F5+F8+F10</f>
        <v>14</v>
      </c>
      <c r="G12" s="45">
        <f aca="true" t="shared" si="5" ref="G12:G13">G5+G8+G10</f>
        <v>17</v>
      </c>
      <c r="H12" s="45">
        <f aca="true" t="shared" si="6" ref="H12:H13">H5+H8+H10</f>
        <v>23</v>
      </c>
      <c r="I12" s="45">
        <f aca="true" t="shared" si="7" ref="I12:I13">I5+I8+I10</f>
        <v>17</v>
      </c>
      <c r="J12" s="45">
        <f aca="true" t="shared" si="8" ref="J12:J13">J5+J8+J10</f>
        <v>21</v>
      </c>
      <c r="K12" s="45">
        <f aca="true" t="shared" si="9" ref="K12:K13">K5+K8+K10</f>
        <v>18</v>
      </c>
      <c r="L12" s="45">
        <f aca="true" t="shared" si="10" ref="L12:L13">L5+L8+L10</f>
        <v>22</v>
      </c>
      <c r="M12" s="45">
        <f aca="true" t="shared" si="11" ref="M12:M13">M5+M8+M10</f>
        <v>19</v>
      </c>
      <c r="N12" s="45">
        <f aca="true" t="shared" si="12" ref="N12:N13">N5+N8+N10</f>
        <v>11</v>
      </c>
      <c r="O12" s="45">
        <f aca="true" t="shared" si="13" ref="O12:O13">O5+O8+O10</f>
        <v>15</v>
      </c>
      <c r="P12" s="45">
        <f aca="true" t="shared" si="14" ref="P12:P13">P5+P8+P10</f>
        <v>12</v>
      </c>
      <c r="Q12" s="45">
        <f aca="true" t="shared" si="15" ref="Q12:Q13">Q5+Q8+Q10</f>
        <v>21</v>
      </c>
      <c r="R12" s="45">
        <f aca="true" t="shared" si="16" ref="R12:R13">R5+R8+R10</f>
        <v>12</v>
      </c>
      <c r="S12" s="45">
        <f aca="true" t="shared" si="17" ref="S12:S13">S5+S8+S10</f>
        <v>12</v>
      </c>
      <c r="T12" s="45">
        <f aca="true" t="shared" si="18" ref="T12:T13">T5+T8+T10</f>
        <v>13</v>
      </c>
      <c r="U12" s="45">
        <f aca="true" t="shared" si="19" ref="U12:U13">U5+U8+U10</f>
        <v>4</v>
      </c>
      <c r="V12" s="45">
        <f aca="true" t="shared" si="20" ref="V12:V13">V5+V8+V10</f>
        <v>23</v>
      </c>
      <c r="W12" s="45">
        <f aca="true" t="shared" si="21" ref="W12:W13">W5+W8+W10</f>
        <v>20</v>
      </c>
      <c r="X12" s="45">
        <f aca="true" t="shared" si="22" ref="X12:X13">X5+X8+X10</f>
        <v>9</v>
      </c>
      <c r="Y12" s="45">
        <f aca="true" t="shared" si="23" ref="Y12:Y13">Y5+Y8+Y10</f>
        <v>27</v>
      </c>
      <c r="Z12" s="45">
        <f aca="true" t="shared" si="24" ref="Z12:Z13">Z5+Z8+Z10</f>
        <v>383</v>
      </c>
    </row>
    <row r="13" spans="1:26" ht="14.25">
      <c r="A13" s="43"/>
      <c r="B13" s="44">
        <v>15</v>
      </c>
      <c r="C13" s="45">
        <f t="shared" si="1"/>
        <v>6</v>
      </c>
      <c r="D13" s="45">
        <f t="shared" si="2"/>
        <v>9</v>
      </c>
      <c r="E13" s="45">
        <f t="shared" si="3"/>
        <v>6</v>
      </c>
      <c r="F13" s="45">
        <f t="shared" si="4"/>
        <v>7</v>
      </c>
      <c r="G13" s="45">
        <f t="shared" si="5"/>
        <v>3</v>
      </c>
      <c r="H13" s="45">
        <f t="shared" si="6"/>
        <v>1</v>
      </c>
      <c r="I13" s="45">
        <f t="shared" si="7"/>
        <v>3</v>
      </c>
      <c r="J13" s="45">
        <f t="shared" si="8"/>
        <v>4</v>
      </c>
      <c r="K13" s="45">
        <f t="shared" si="9"/>
        <v>7</v>
      </c>
      <c r="L13" s="45">
        <f t="shared" si="10"/>
        <v>5</v>
      </c>
      <c r="M13" s="45">
        <f t="shared" si="11"/>
        <v>3</v>
      </c>
      <c r="N13" s="45">
        <f t="shared" si="12"/>
        <v>2</v>
      </c>
      <c r="O13" s="45">
        <f t="shared" si="13"/>
        <v>5</v>
      </c>
      <c r="P13" s="45">
        <f t="shared" si="14"/>
        <v>2</v>
      </c>
      <c r="Q13" s="45">
        <f t="shared" si="15"/>
        <v>5</v>
      </c>
      <c r="R13" s="45">
        <f t="shared" si="16"/>
        <v>10</v>
      </c>
      <c r="S13" s="45">
        <f t="shared" si="17"/>
        <v>4</v>
      </c>
      <c r="T13" s="45">
        <f t="shared" si="18"/>
        <v>1</v>
      </c>
      <c r="U13" s="45">
        <f t="shared" si="19"/>
        <v>0</v>
      </c>
      <c r="V13" s="45">
        <f t="shared" si="20"/>
        <v>2</v>
      </c>
      <c r="W13" s="45">
        <f t="shared" si="21"/>
        <v>0</v>
      </c>
      <c r="X13" s="45">
        <f t="shared" si="22"/>
        <v>2</v>
      </c>
      <c r="Y13" s="45">
        <f t="shared" si="23"/>
        <v>0</v>
      </c>
      <c r="Z13" s="45">
        <f t="shared" si="24"/>
        <v>87</v>
      </c>
    </row>
    <row r="14" spans="1:26" ht="14.25">
      <c r="A14" s="43"/>
      <c r="B14" s="44">
        <v>8.5</v>
      </c>
      <c r="C14" s="45">
        <f>C7</f>
        <v>1</v>
      </c>
      <c r="D14" s="45">
        <f>D7</f>
        <v>0</v>
      </c>
      <c r="E14" s="45">
        <f>E7</f>
        <v>0</v>
      </c>
      <c r="F14" s="45">
        <f>F7</f>
        <v>0</v>
      </c>
      <c r="G14" s="45">
        <f>G7</f>
        <v>0</v>
      </c>
      <c r="H14" s="45">
        <f>H7</f>
        <v>0</v>
      </c>
      <c r="I14" s="45">
        <f>I7</f>
        <v>0</v>
      </c>
      <c r="J14" s="45">
        <f>J7</f>
        <v>0</v>
      </c>
      <c r="K14" s="45">
        <f>K7</f>
        <v>0</v>
      </c>
      <c r="L14" s="45">
        <f>L7</f>
        <v>0</v>
      </c>
      <c r="M14" s="45">
        <f>M7</f>
        <v>0</v>
      </c>
      <c r="N14" s="45">
        <f>N7</f>
        <v>0</v>
      </c>
      <c r="O14" s="45">
        <f>O7</f>
        <v>0</v>
      </c>
      <c r="P14" s="45">
        <f>P7</f>
        <v>0</v>
      </c>
      <c r="Q14" s="45">
        <f>Q7</f>
        <v>0</v>
      </c>
      <c r="R14" s="45">
        <f>R7</f>
        <v>0</v>
      </c>
      <c r="S14" s="45">
        <f>S7</f>
        <v>0</v>
      </c>
      <c r="T14" s="45">
        <f>T7</f>
        <v>0</v>
      </c>
      <c r="U14" s="45">
        <f>U7</f>
        <v>0</v>
      </c>
      <c r="V14" s="45">
        <f>V7</f>
        <v>0</v>
      </c>
      <c r="W14" s="45">
        <f>W7</f>
        <v>0</v>
      </c>
      <c r="X14" s="45">
        <f>X7</f>
        <v>0</v>
      </c>
      <c r="Y14" s="45">
        <f>Y7</f>
        <v>0</v>
      </c>
      <c r="Z14" s="45">
        <f>Z7</f>
        <v>1</v>
      </c>
    </row>
    <row r="15" spans="1:26" ht="14.25">
      <c r="A15" s="46" t="s">
        <v>6</v>
      </c>
      <c r="B15" s="47"/>
      <c r="C15" s="48">
        <f>SUM(C12:C14)</f>
        <v>25</v>
      </c>
      <c r="D15" s="48">
        <f>SUM(D12:D14)</f>
        <v>25</v>
      </c>
      <c r="E15" s="48">
        <f>SUM(E12:E14)</f>
        <v>25</v>
      </c>
      <c r="F15" s="48">
        <f>SUM(F12:F14)</f>
        <v>21</v>
      </c>
      <c r="G15" s="48">
        <f>SUM(G12:G14)</f>
        <v>20</v>
      </c>
      <c r="H15" s="48">
        <f>SUM(H12:H14)</f>
        <v>24</v>
      </c>
      <c r="I15" s="48">
        <f>SUM(I12:I14)</f>
        <v>20</v>
      </c>
      <c r="J15" s="48">
        <f>SUM(J12:J14)</f>
        <v>25</v>
      </c>
      <c r="K15" s="48">
        <f>SUM(K12:K14)</f>
        <v>25</v>
      </c>
      <c r="L15" s="48">
        <f>SUM(L12:L14)</f>
        <v>27</v>
      </c>
      <c r="M15" s="48">
        <f>SUM(M12:M14)</f>
        <v>22</v>
      </c>
      <c r="N15" s="48">
        <f>SUM(N12:N14)</f>
        <v>13</v>
      </c>
      <c r="O15" s="48">
        <f>SUM(O12:O14)</f>
        <v>20</v>
      </c>
      <c r="P15" s="48">
        <f>SUM(P12:P14)</f>
        <v>14</v>
      </c>
      <c r="Q15" s="48">
        <f>SUM(Q12:Q14)</f>
        <v>26</v>
      </c>
      <c r="R15" s="48">
        <f>SUM(R12:R14)</f>
        <v>22</v>
      </c>
      <c r="S15" s="48">
        <f>SUM(S12:S14)</f>
        <v>16</v>
      </c>
      <c r="T15" s="48">
        <f>SUM(T12:T14)</f>
        <v>14</v>
      </c>
      <c r="U15" s="48">
        <f>SUM(U12:U14)</f>
        <v>4</v>
      </c>
      <c r="V15" s="48">
        <f>SUM(V12:V14)</f>
        <v>25</v>
      </c>
      <c r="W15" s="48">
        <f>SUM(W12:W14)</f>
        <v>20</v>
      </c>
      <c r="X15" s="48">
        <f>SUM(X12:X14)</f>
        <v>11</v>
      </c>
      <c r="Y15" s="48">
        <f>SUM(Y12:Y14)</f>
        <v>27</v>
      </c>
      <c r="Z15" s="48">
        <f>SUM(Z12:Z14)</f>
        <v>471</v>
      </c>
    </row>
    <row r="16" ht="14.25">
      <c r="B16" s="49"/>
    </row>
    <row r="17" spans="1:26" ht="14.25">
      <c r="A17" s="50" t="s">
        <v>62</v>
      </c>
      <c r="B17" s="36"/>
      <c r="C17" s="35">
        <v>25</v>
      </c>
      <c r="D17" s="35">
        <v>25</v>
      </c>
      <c r="E17" s="35">
        <v>25</v>
      </c>
      <c r="F17" s="35">
        <v>23</v>
      </c>
      <c r="G17" s="35">
        <v>22</v>
      </c>
      <c r="H17" s="35">
        <v>25</v>
      </c>
      <c r="I17" s="35">
        <v>20</v>
      </c>
      <c r="J17" s="35">
        <v>25</v>
      </c>
      <c r="K17" s="35">
        <v>25</v>
      </c>
      <c r="L17" s="35">
        <v>27</v>
      </c>
      <c r="M17" s="35">
        <v>22</v>
      </c>
      <c r="N17" s="35">
        <v>15</v>
      </c>
      <c r="O17" s="35">
        <v>21</v>
      </c>
      <c r="P17" s="35">
        <v>27</v>
      </c>
      <c r="Q17" s="35">
        <v>31</v>
      </c>
      <c r="R17" s="35">
        <v>29</v>
      </c>
      <c r="S17" s="35">
        <v>28</v>
      </c>
      <c r="T17" s="35">
        <v>27</v>
      </c>
      <c r="U17" s="35">
        <v>28</v>
      </c>
      <c r="V17" s="35">
        <v>29</v>
      </c>
      <c r="W17" s="35">
        <v>29</v>
      </c>
      <c r="X17" s="35">
        <v>28</v>
      </c>
      <c r="Y17" s="35">
        <v>28</v>
      </c>
      <c r="Z17" s="35">
        <f>SUM(C17:Y17)</f>
        <v>584</v>
      </c>
    </row>
    <row r="18" spans="1:26" ht="14.25">
      <c r="A18" s="50" t="s">
        <v>63</v>
      </c>
      <c r="B18" s="36"/>
      <c r="C18" s="35">
        <f>C15</f>
        <v>25</v>
      </c>
      <c r="D18" s="35">
        <f>D15</f>
        <v>25</v>
      </c>
      <c r="E18" s="35">
        <f>E15</f>
        <v>25</v>
      </c>
      <c r="F18" s="35">
        <f>F15</f>
        <v>21</v>
      </c>
      <c r="G18" s="35">
        <f>G15</f>
        <v>20</v>
      </c>
      <c r="H18" s="35">
        <f>H15</f>
        <v>24</v>
      </c>
      <c r="I18" s="35">
        <f>I15</f>
        <v>20</v>
      </c>
      <c r="J18" s="35">
        <f>J15</f>
        <v>25</v>
      </c>
      <c r="K18" s="35">
        <f>K15</f>
        <v>25</v>
      </c>
      <c r="L18" s="35">
        <f>L15</f>
        <v>27</v>
      </c>
      <c r="M18" s="35">
        <f>M15</f>
        <v>22</v>
      </c>
      <c r="N18" s="35">
        <f>N15</f>
        <v>13</v>
      </c>
      <c r="O18" s="35">
        <f>O15</f>
        <v>20</v>
      </c>
      <c r="P18" s="35">
        <f>P15</f>
        <v>14</v>
      </c>
      <c r="Q18" s="35">
        <f>Q15</f>
        <v>26</v>
      </c>
      <c r="R18" s="35">
        <f>R15</f>
        <v>22</v>
      </c>
      <c r="S18" s="35">
        <f>S15</f>
        <v>16</v>
      </c>
      <c r="T18" s="35">
        <f>T15</f>
        <v>14</v>
      </c>
      <c r="U18" s="35">
        <f>U15</f>
        <v>4</v>
      </c>
      <c r="V18" s="35">
        <f>V15</f>
        <v>25</v>
      </c>
      <c r="W18" s="35">
        <f>W15</f>
        <v>20</v>
      </c>
      <c r="X18" s="35">
        <f>X15</f>
        <v>11</v>
      </c>
      <c r="Y18" s="35">
        <f>Y15</f>
        <v>27</v>
      </c>
      <c r="Z18" s="35">
        <f>Z15</f>
        <v>471</v>
      </c>
    </row>
    <row r="19" spans="1:26" s="27" customFormat="1" ht="14.25">
      <c r="A19" s="50" t="s">
        <v>64</v>
      </c>
      <c r="B19" s="51"/>
      <c r="C19" s="50">
        <f>C17-C18</f>
        <v>0</v>
      </c>
      <c r="D19" s="50">
        <f>D17-D18</f>
        <v>0</v>
      </c>
      <c r="E19" s="50">
        <f>E17-E18</f>
        <v>0</v>
      </c>
      <c r="F19" s="50">
        <f>F17-F18</f>
        <v>2</v>
      </c>
      <c r="G19" s="50">
        <f>G17-G18</f>
        <v>2</v>
      </c>
      <c r="H19" s="50">
        <f>H17-H18</f>
        <v>1</v>
      </c>
      <c r="I19" s="50">
        <f>I17-I18</f>
        <v>0</v>
      </c>
      <c r="J19" s="50">
        <f>J17-J18</f>
        <v>0</v>
      </c>
      <c r="K19" s="50">
        <f>K17-K18</f>
        <v>0</v>
      </c>
      <c r="L19" s="50">
        <f>L17-L18</f>
        <v>0</v>
      </c>
      <c r="M19" s="50">
        <f>M17-M18</f>
        <v>0</v>
      </c>
      <c r="N19" s="50">
        <f>N17-N18</f>
        <v>2</v>
      </c>
      <c r="O19" s="50">
        <f>O17-O18</f>
        <v>1</v>
      </c>
      <c r="P19" s="50">
        <f>P17-P18</f>
        <v>13</v>
      </c>
      <c r="Q19" s="50">
        <f>Q17-Q18</f>
        <v>5</v>
      </c>
      <c r="R19" s="50">
        <f>R17-R18</f>
        <v>7</v>
      </c>
      <c r="S19" s="50">
        <f>S17-S18</f>
        <v>12</v>
      </c>
      <c r="T19" s="50">
        <f>T17-T18</f>
        <v>13</v>
      </c>
      <c r="U19" s="50">
        <f>U17-U18</f>
        <v>24</v>
      </c>
      <c r="V19" s="50">
        <f>V17-V18</f>
        <v>4</v>
      </c>
      <c r="W19" s="50">
        <f>W17-W18</f>
        <v>9</v>
      </c>
      <c r="X19" s="50">
        <f>X17-X18</f>
        <v>17</v>
      </c>
      <c r="Y19" s="50">
        <f>Y17-Y18</f>
        <v>1</v>
      </c>
      <c r="Z19" s="50">
        <f>Z17-Z18</f>
        <v>113</v>
      </c>
    </row>
    <row r="20" ht="14.25">
      <c r="B20" s="49"/>
    </row>
    <row r="21" spans="1:2" ht="14.25">
      <c r="A21" s="27" t="s">
        <v>65</v>
      </c>
      <c r="B21" s="49"/>
    </row>
    <row r="22" spans="1:26" s="33" customFormat="1" ht="14.25">
      <c r="A22" s="31"/>
      <c r="B22" s="32" t="s">
        <v>33</v>
      </c>
      <c r="C22" s="32" t="s">
        <v>34</v>
      </c>
      <c r="D22" s="32" t="s">
        <v>35</v>
      </c>
      <c r="E22" s="32" t="s">
        <v>36</v>
      </c>
      <c r="F22" s="32" t="s">
        <v>37</v>
      </c>
      <c r="G22" s="32" t="s">
        <v>38</v>
      </c>
      <c r="H22" s="32" t="s">
        <v>39</v>
      </c>
      <c r="I22" s="32" t="s">
        <v>40</v>
      </c>
      <c r="J22" s="32" t="s">
        <v>41</v>
      </c>
      <c r="K22" s="32" t="s">
        <v>42</v>
      </c>
      <c r="L22" s="32" t="s">
        <v>43</v>
      </c>
      <c r="M22" s="32" t="s">
        <v>44</v>
      </c>
      <c r="N22" s="32" t="s">
        <v>45</v>
      </c>
      <c r="O22" s="32" t="s">
        <v>46</v>
      </c>
      <c r="P22" s="32" t="s">
        <v>47</v>
      </c>
      <c r="Q22" s="32" t="s">
        <v>48</v>
      </c>
      <c r="R22" s="32" t="s">
        <v>49</v>
      </c>
      <c r="S22" s="32" t="s">
        <v>50</v>
      </c>
      <c r="T22" s="32" t="s">
        <v>51</v>
      </c>
      <c r="U22" s="32" t="s">
        <v>52</v>
      </c>
      <c r="V22" s="32" t="s">
        <v>53</v>
      </c>
      <c r="W22" s="32" t="s">
        <v>54</v>
      </c>
      <c r="X22" s="32" t="s">
        <v>55</v>
      </c>
      <c r="Y22" s="32" t="s">
        <v>56</v>
      </c>
      <c r="Z22" s="32" t="s">
        <v>57</v>
      </c>
    </row>
    <row r="23" spans="1:26" ht="14.25">
      <c r="A23" s="34" t="s">
        <v>58</v>
      </c>
      <c r="B23" s="35" t="s">
        <v>59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4.25">
      <c r="A24" s="34"/>
      <c r="B24" s="36">
        <v>21</v>
      </c>
      <c r="C24" s="35">
        <f>C5*21</f>
        <v>378</v>
      </c>
      <c r="D24" s="35">
        <f>D5*21</f>
        <v>336</v>
      </c>
      <c r="E24" s="35">
        <f>E5*21</f>
        <v>399</v>
      </c>
      <c r="F24" s="35">
        <f>F5*21</f>
        <v>294</v>
      </c>
      <c r="G24" s="35">
        <f>G5*21</f>
        <v>0</v>
      </c>
      <c r="H24" s="35">
        <f>H5*21</f>
        <v>483</v>
      </c>
      <c r="I24" s="35">
        <f>I5*21</f>
        <v>336</v>
      </c>
      <c r="J24" s="35">
        <f>J5*21</f>
        <v>441</v>
      </c>
      <c r="K24" s="35">
        <f>K5*21</f>
        <v>378</v>
      </c>
      <c r="L24" s="35">
        <f>L5*21</f>
        <v>462</v>
      </c>
      <c r="M24" s="35">
        <f>M5*21</f>
        <v>378</v>
      </c>
      <c r="N24" s="35">
        <f>N5*21</f>
        <v>231</v>
      </c>
      <c r="O24" s="35">
        <f>O5*21</f>
        <v>294</v>
      </c>
      <c r="P24" s="35">
        <f>P5*21</f>
        <v>0</v>
      </c>
      <c r="Q24" s="35">
        <f>Q5*21</f>
        <v>441</v>
      </c>
      <c r="R24" s="35">
        <f>R5*21</f>
        <v>0</v>
      </c>
      <c r="S24" s="35">
        <f>S5*21</f>
        <v>231</v>
      </c>
      <c r="T24" s="35">
        <f>T5*21</f>
        <v>273</v>
      </c>
      <c r="U24" s="35">
        <f>U5*21</f>
        <v>0</v>
      </c>
      <c r="V24" s="35">
        <f>V5*21</f>
        <v>483</v>
      </c>
      <c r="W24" s="35">
        <f>W5*21</f>
        <v>420</v>
      </c>
      <c r="X24" s="35">
        <f>X5*21</f>
        <v>0</v>
      </c>
      <c r="Y24" s="35">
        <f>Y5*21</f>
        <v>567</v>
      </c>
      <c r="Z24" s="35">
        <f aca="true" t="shared" si="25" ref="Z24:Z30">SUM(C24:Y24)</f>
        <v>6825</v>
      </c>
    </row>
    <row r="25" spans="1:26" ht="14.25">
      <c r="A25" s="34"/>
      <c r="B25" s="36">
        <v>15</v>
      </c>
      <c r="C25" s="35">
        <f>C6*15</f>
        <v>90</v>
      </c>
      <c r="D25" s="35">
        <f>D6*15</f>
        <v>135</v>
      </c>
      <c r="E25" s="35">
        <f>E6*15</f>
        <v>90</v>
      </c>
      <c r="F25" s="35">
        <f>F6*15</f>
        <v>75</v>
      </c>
      <c r="G25" s="35">
        <f>G6*15</f>
        <v>0</v>
      </c>
      <c r="H25" s="35">
        <f>H6*15</f>
        <v>15</v>
      </c>
      <c r="I25" s="35">
        <f>I6*15</f>
        <v>45</v>
      </c>
      <c r="J25" s="35">
        <f>J6*15</f>
        <v>60</v>
      </c>
      <c r="K25" s="35">
        <f>K6*15</f>
        <v>105</v>
      </c>
      <c r="L25" s="35">
        <f>L6*15</f>
        <v>75</v>
      </c>
      <c r="M25" s="35">
        <f>M6*15</f>
        <v>45</v>
      </c>
      <c r="N25" s="35">
        <f>N6*15</f>
        <v>30</v>
      </c>
      <c r="O25" s="35">
        <f>O6*15</f>
        <v>60</v>
      </c>
      <c r="P25" s="35">
        <f>P6*15</f>
        <v>0</v>
      </c>
      <c r="Q25" s="35">
        <f>Q6*15</f>
        <v>75</v>
      </c>
      <c r="R25" s="35">
        <f>R6*15</f>
        <v>0</v>
      </c>
      <c r="S25" s="35">
        <f>S6*15</f>
        <v>60</v>
      </c>
      <c r="T25" s="35">
        <f>T6*15</f>
        <v>15</v>
      </c>
      <c r="U25" s="35">
        <f>U6*15</f>
        <v>0</v>
      </c>
      <c r="V25" s="35">
        <f>V6*15</f>
        <v>30</v>
      </c>
      <c r="W25" s="35">
        <f>W6*15</f>
        <v>0</v>
      </c>
      <c r="X25" s="35">
        <f>X6*15</f>
        <v>0</v>
      </c>
      <c r="Y25" s="35">
        <f>Y6*15</f>
        <v>0</v>
      </c>
      <c r="Z25" s="35">
        <f t="shared" si="25"/>
        <v>1005</v>
      </c>
    </row>
    <row r="26" spans="1:26" ht="14.25">
      <c r="A26" s="34"/>
      <c r="B26" s="36">
        <v>8.5</v>
      </c>
      <c r="C26" s="35">
        <f>C7*8.5</f>
        <v>8.5</v>
      </c>
      <c r="D26" s="35">
        <f>D7*8.5</f>
        <v>0</v>
      </c>
      <c r="E26" s="35">
        <f>E7*8.5</f>
        <v>0</v>
      </c>
      <c r="F26" s="35">
        <f>F7*8.5</f>
        <v>0</v>
      </c>
      <c r="G26" s="35">
        <f>G7*8.5</f>
        <v>0</v>
      </c>
      <c r="H26" s="35">
        <f>H7*8.5</f>
        <v>0</v>
      </c>
      <c r="I26" s="35">
        <f>I7*8.5</f>
        <v>0</v>
      </c>
      <c r="J26" s="35">
        <f>J7*8.5</f>
        <v>0</v>
      </c>
      <c r="K26" s="35">
        <f>K7*8.5</f>
        <v>0</v>
      </c>
      <c r="L26" s="35">
        <f>L7*8.5</f>
        <v>0</v>
      </c>
      <c r="M26" s="35">
        <f>M7*8.5</f>
        <v>0</v>
      </c>
      <c r="N26" s="35">
        <f>N7*8.5</f>
        <v>0</v>
      </c>
      <c r="O26" s="35">
        <f>O7*8.5</f>
        <v>0</v>
      </c>
      <c r="P26" s="35">
        <f>P7*8.5</f>
        <v>0</v>
      </c>
      <c r="Q26" s="35">
        <f>Q7*8.5</f>
        <v>0</v>
      </c>
      <c r="R26" s="35">
        <f>R7*8.5</f>
        <v>0</v>
      </c>
      <c r="S26" s="35">
        <f>S7*8.5</f>
        <v>0</v>
      </c>
      <c r="T26" s="35">
        <f>T7*8.5</f>
        <v>0</v>
      </c>
      <c r="U26" s="35">
        <f>U7*8.5</f>
        <v>0</v>
      </c>
      <c r="V26" s="35">
        <f>V7*8.5</f>
        <v>0</v>
      </c>
      <c r="W26" s="35">
        <f>W7*8.5</f>
        <v>0</v>
      </c>
      <c r="X26" s="35">
        <f>X7*8.5</f>
        <v>0</v>
      </c>
      <c r="Y26" s="35">
        <f>Y7*8.5</f>
        <v>0</v>
      </c>
      <c r="Z26" s="35">
        <f t="shared" si="25"/>
        <v>8.5</v>
      </c>
    </row>
    <row r="27" spans="1:26" ht="14.25">
      <c r="A27" s="37" t="s">
        <v>60</v>
      </c>
      <c r="B27" s="38">
        <v>21</v>
      </c>
      <c r="C27" s="39">
        <f>C8*21</f>
        <v>0</v>
      </c>
      <c r="D27" s="39">
        <f>D8*21</f>
        <v>0</v>
      </c>
      <c r="E27" s="39">
        <f>E8*21</f>
        <v>0</v>
      </c>
      <c r="F27" s="39">
        <f>F8*21</f>
        <v>0</v>
      </c>
      <c r="G27" s="39">
        <f>G8*21</f>
        <v>357</v>
      </c>
      <c r="H27" s="39">
        <f>H8*21</f>
        <v>0</v>
      </c>
      <c r="I27" s="39">
        <f>I8*21</f>
        <v>21</v>
      </c>
      <c r="J27" s="39">
        <f>J8*21</f>
        <v>0</v>
      </c>
      <c r="K27" s="39">
        <f>K8*21</f>
        <v>0</v>
      </c>
      <c r="L27" s="39">
        <f>L8*21</f>
        <v>0</v>
      </c>
      <c r="M27" s="39">
        <f>M8*21</f>
        <v>21</v>
      </c>
      <c r="N27" s="39">
        <f>N8*21</f>
        <v>0</v>
      </c>
      <c r="O27" s="39">
        <f>O8*21</f>
        <v>0</v>
      </c>
      <c r="P27" s="39">
        <f>P8*21</f>
        <v>231</v>
      </c>
      <c r="Q27" s="39">
        <f>Q8*21</f>
        <v>0</v>
      </c>
      <c r="R27" s="39">
        <f>R8*21</f>
        <v>252</v>
      </c>
      <c r="S27" s="39">
        <f>S8*21</f>
        <v>0</v>
      </c>
      <c r="T27" s="39">
        <f>T8*21</f>
        <v>0</v>
      </c>
      <c r="U27" s="39">
        <f>U8*21</f>
        <v>84</v>
      </c>
      <c r="V27" s="39">
        <f>V8*21</f>
        <v>0</v>
      </c>
      <c r="W27" s="39">
        <f>W8*21</f>
        <v>0</v>
      </c>
      <c r="X27" s="39">
        <f>X8*21</f>
        <v>189</v>
      </c>
      <c r="Y27" s="39">
        <f>Y8*21</f>
        <v>0</v>
      </c>
      <c r="Z27" s="39">
        <f t="shared" si="25"/>
        <v>1155</v>
      </c>
    </row>
    <row r="28" spans="1:26" ht="14.25">
      <c r="A28" s="37"/>
      <c r="B28" s="38">
        <v>15</v>
      </c>
      <c r="C28" s="39">
        <f>C9*15</f>
        <v>0</v>
      </c>
      <c r="D28" s="39">
        <f>D9*15</f>
        <v>0</v>
      </c>
      <c r="E28" s="39">
        <f>E9*15</f>
        <v>0</v>
      </c>
      <c r="F28" s="39">
        <f>F9*15</f>
        <v>0</v>
      </c>
      <c r="G28" s="39">
        <f>G9*15</f>
        <v>45</v>
      </c>
      <c r="H28" s="39">
        <f>H9*15</f>
        <v>0</v>
      </c>
      <c r="I28" s="39">
        <f>I9*15</f>
        <v>0</v>
      </c>
      <c r="J28" s="39">
        <f>J9*15</f>
        <v>0</v>
      </c>
      <c r="K28" s="39">
        <f>K9*15</f>
        <v>0</v>
      </c>
      <c r="L28" s="39">
        <f>L9*15</f>
        <v>0</v>
      </c>
      <c r="M28" s="39">
        <f>M9*15</f>
        <v>0</v>
      </c>
      <c r="N28" s="39">
        <f>N9*15</f>
        <v>0</v>
      </c>
      <c r="O28" s="39">
        <f>O9*15</f>
        <v>15</v>
      </c>
      <c r="P28" s="39">
        <f>P9*15</f>
        <v>15</v>
      </c>
      <c r="Q28" s="39">
        <f>Q9*15</f>
        <v>0</v>
      </c>
      <c r="R28" s="39">
        <f>R9*15</f>
        <v>150</v>
      </c>
      <c r="S28" s="39">
        <f>S9*15</f>
        <v>0</v>
      </c>
      <c r="T28" s="39">
        <f>T9*15</f>
        <v>0</v>
      </c>
      <c r="U28" s="39">
        <f>U9*15</f>
        <v>0</v>
      </c>
      <c r="V28" s="39">
        <f>V9*15</f>
        <v>0</v>
      </c>
      <c r="W28" s="39">
        <f>W9*15</f>
        <v>0</v>
      </c>
      <c r="X28" s="39">
        <f>X9*15</f>
        <v>30</v>
      </c>
      <c r="Y28" s="39">
        <f>Y9*15</f>
        <v>0</v>
      </c>
      <c r="Z28" s="39">
        <f t="shared" si="25"/>
        <v>255</v>
      </c>
    </row>
    <row r="29" spans="1:26" ht="14.25">
      <c r="A29" s="40" t="s">
        <v>61</v>
      </c>
      <c r="B29" s="41">
        <v>21</v>
      </c>
      <c r="C29" s="42">
        <f>C10*21</f>
        <v>0</v>
      </c>
      <c r="D29" s="42">
        <f>D10*21</f>
        <v>0</v>
      </c>
      <c r="E29" s="42">
        <f>E10*21</f>
        <v>0</v>
      </c>
      <c r="F29" s="42">
        <f>F10*21</f>
        <v>0</v>
      </c>
      <c r="G29" s="42">
        <f>G10*21</f>
        <v>0</v>
      </c>
      <c r="H29" s="42">
        <f>H10*21</f>
        <v>0</v>
      </c>
      <c r="I29" s="42">
        <f>I10*21</f>
        <v>0</v>
      </c>
      <c r="J29" s="42">
        <f>J10*21</f>
        <v>0</v>
      </c>
      <c r="K29" s="42">
        <f>K10*21</f>
        <v>0</v>
      </c>
      <c r="L29" s="42">
        <f>L10*21</f>
        <v>0</v>
      </c>
      <c r="M29" s="42">
        <f>M10*21</f>
        <v>0</v>
      </c>
      <c r="N29" s="42">
        <f>N10*21</f>
        <v>0</v>
      </c>
      <c r="O29" s="42">
        <f>O10*21</f>
        <v>21</v>
      </c>
      <c r="P29" s="42">
        <f>P10*21</f>
        <v>21</v>
      </c>
      <c r="Q29" s="42">
        <f>Q10*21</f>
        <v>0</v>
      </c>
      <c r="R29" s="42">
        <f>R10*21</f>
        <v>0</v>
      </c>
      <c r="S29" s="42">
        <f>S10*21</f>
        <v>21</v>
      </c>
      <c r="T29" s="42">
        <f>T10*21</f>
        <v>0</v>
      </c>
      <c r="U29" s="42">
        <f>U10*21</f>
        <v>0</v>
      </c>
      <c r="V29" s="42">
        <f>V10*21</f>
        <v>0</v>
      </c>
      <c r="W29" s="42">
        <f>W10*21</f>
        <v>0</v>
      </c>
      <c r="X29" s="42">
        <f>X10*21</f>
        <v>0</v>
      </c>
      <c r="Y29" s="42">
        <f>Y10*21</f>
        <v>0</v>
      </c>
      <c r="Z29" s="42">
        <f t="shared" si="25"/>
        <v>63</v>
      </c>
    </row>
    <row r="30" spans="1:26" ht="14.25">
      <c r="A30" s="40"/>
      <c r="B30" s="41">
        <v>15</v>
      </c>
      <c r="C30" s="42">
        <f>C11*15</f>
        <v>0</v>
      </c>
      <c r="D30" s="42">
        <f>D11*15</f>
        <v>0</v>
      </c>
      <c r="E30" s="42">
        <f>E11*15</f>
        <v>0</v>
      </c>
      <c r="F30" s="42">
        <f>F11*15</f>
        <v>30</v>
      </c>
      <c r="G30" s="42">
        <f>G11*15</f>
        <v>0</v>
      </c>
      <c r="H30" s="42">
        <f>H11*15</f>
        <v>0</v>
      </c>
      <c r="I30" s="42">
        <f>I11*15</f>
        <v>0</v>
      </c>
      <c r="J30" s="42">
        <f>J11*15</f>
        <v>0</v>
      </c>
      <c r="K30" s="42">
        <f>K11*15</f>
        <v>0</v>
      </c>
      <c r="L30" s="42">
        <f>L11*15</f>
        <v>0</v>
      </c>
      <c r="M30" s="42">
        <f>M11*15</f>
        <v>0</v>
      </c>
      <c r="N30" s="42">
        <f>N11*15</f>
        <v>0</v>
      </c>
      <c r="O30" s="42">
        <f>O11*15</f>
        <v>0</v>
      </c>
      <c r="P30" s="42">
        <f>P11*15</f>
        <v>15</v>
      </c>
      <c r="Q30" s="42">
        <f>Q11*15</f>
        <v>0</v>
      </c>
      <c r="R30" s="42">
        <f>R11*15</f>
        <v>0</v>
      </c>
      <c r="S30" s="42">
        <f>S11*15</f>
        <v>0</v>
      </c>
      <c r="T30" s="42">
        <f>T11*15</f>
        <v>0</v>
      </c>
      <c r="U30" s="42">
        <f>U11*15</f>
        <v>0</v>
      </c>
      <c r="V30" s="42">
        <f>V11*15</f>
        <v>0</v>
      </c>
      <c r="W30" s="42">
        <f>W11*15</f>
        <v>0</v>
      </c>
      <c r="X30" s="42">
        <f>X11*15</f>
        <v>0</v>
      </c>
      <c r="Y30" s="42">
        <f>Y11*15</f>
        <v>0</v>
      </c>
      <c r="Z30" s="42">
        <f t="shared" si="25"/>
        <v>45</v>
      </c>
    </row>
    <row r="31" spans="1:26" ht="14.25">
      <c r="A31" s="43" t="s">
        <v>6</v>
      </c>
      <c r="B31" s="44">
        <v>21</v>
      </c>
      <c r="C31" s="45">
        <f>C12*21</f>
        <v>378</v>
      </c>
      <c r="D31" s="45">
        <f>D12*21</f>
        <v>336</v>
      </c>
      <c r="E31" s="45">
        <f>E12*21</f>
        <v>399</v>
      </c>
      <c r="F31" s="45">
        <f>F12*21</f>
        <v>294</v>
      </c>
      <c r="G31" s="45">
        <f>G12*21</f>
        <v>357</v>
      </c>
      <c r="H31" s="45">
        <f>H12*21</f>
        <v>483</v>
      </c>
      <c r="I31" s="45">
        <f>I12*21</f>
        <v>357</v>
      </c>
      <c r="J31" s="45">
        <f>J12*21</f>
        <v>441</v>
      </c>
      <c r="K31" s="45">
        <f>K12*21</f>
        <v>378</v>
      </c>
      <c r="L31" s="45">
        <f>L12*21</f>
        <v>462</v>
      </c>
      <c r="M31" s="45">
        <f>M12*21</f>
        <v>399</v>
      </c>
      <c r="N31" s="45">
        <f>N12*21</f>
        <v>231</v>
      </c>
      <c r="O31" s="45">
        <f>O12*21</f>
        <v>315</v>
      </c>
      <c r="P31" s="45">
        <f>P12*21</f>
        <v>252</v>
      </c>
      <c r="Q31" s="45">
        <f>Q12*21</f>
        <v>441</v>
      </c>
      <c r="R31" s="45">
        <f>R12*21</f>
        <v>252</v>
      </c>
      <c r="S31" s="45">
        <f>S12*21</f>
        <v>252</v>
      </c>
      <c r="T31" s="45">
        <f>T12*21</f>
        <v>273</v>
      </c>
      <c r="U31" s="45">
        <f>U12*21</f>
        <v>84</v>
      </c>
      <c r="V31" s="45">
        <f>V12*21</f>
        <v>483</v>
      </c>
      <c r="W31" s="45">
        <f>W12*21</f>
        <v>420</v>
      </c>
      <c r="X31" s="45">
        <f>X12*21</f>
        <v>189</v>
      </c>
      <c r="Y31" s="45">
        <f>Y12*21</f>
        <v>567</v>
      </c>
      <c r="Z31" s="45">
        <f aca="true" t="shared" si="26" ref="Z31:Z32">Z24+Z27+Z29</f>
        <v>8043</v>
      </c>
    </row>
    <row r="32" spans="1:26" ht="14.25">
      <c r="A32" s="43"/>
      <c r="B32" s="44">
        <v>15</v>
      </c>
      <c r="C32" s="45">
        <f>C13*15</f>
        <v>90</v>
      </c>
      <c r="D32" s="45">
        <f>D13*15</f>
        <v>135</v>
      </c>
      <c r="E32" s="45">
        <f>E13*15</f>
        <v>90</v>
      </c>
      <c r="F32" s="45">
        <f>F13*15</f>
        <v>105</v>
      </c>
      <c r="G32" s="45">
        <f>G13*15</f>
        <v>45</v>
      </c>
      <c r="H32" s="45">
        <f>H13*15</f>
        <v>15</v>
      </c>
      <c r="I32" s="45">
        <f>I13*15</f>
        <v>45</v>
      </c>
      <c r="J32" s="45">
        <f>J13*15</f>
        <v>60</v>
      </c>
      <c r="K32" s="45">
        <f>K13*15</f>
        <v>105</v>
      </c>
      <c r="L32" s="45">
        <f>L13*15</f>
        <v>75</v>
      </c>
      <c r="M32" s="45">
        <f>M13*15</f>
        <v>45</v>
      </c>
      <c r="N32" s="45">
        <f>N13*15</f>
        <v>30</v>
      </c>
      <c r="O32" s="45">
        <f>O13*15</f>
        <v>75</v>
      </c>
      <c r="P32" s="45">
        <f>P13*15</f>
        <v>30</v>
      </c>
      <c r="Q32" s="45">
        <f>Q13*15</f>
        <v>75</v>
      </c>
      <c r="R32" s="45">
        <f>R13*15</f>
        <v>150</v>
      </c>
      <c r="S32" s="45">
        <f>S13*15</f>
        <v>60</v>
      </c>
      <c r="T32" s="45">
        <f>T13*15</f>
        <v>15</v>
      </c>
      <c r="U32" s="45">
        <f>U13*15</f>
        <v>0</v>
      </c>
      <c r="V32" s="45">
        <f>V13*15</f>
        <v>30</v>
      </c>
      <c r="W32" s="45">
        <f>W13*15</f>
        <v>0</v>
      </c>
      <c r="X32" s="45">
        <f>X13*15</f>
        <v>30</v>
      </c>
      <c r="Y32" s="45">
        <f>Y13*15</f>
        <v>0</v>
      </c>
      <c r="Z32" s="45">
        <f t="shared" si="26"/>
        <v>1305</v>
      </c>
    </row>
    <row r="33" spans="1:26" ht="14.25">
      <c r="A33" s="43"/>
      <c r="B33" s="44">
        <v>8.5</v>
      </c>
      <c r="C33" s="45">
        <f>C14*8.5</f>
        <v>8.5</v>
      </c>
      <c r="D33" s="45">
        <f>D14*8.5</f>
        <v>0</v>
      </c>
      <c r="E33" s="45">
        <f>E14*8.5</f>
        <v>0</v>
      </c>
      <c r="F33" s="45">
        <f>F14*8.5</f>
        <v>0</v>
      </c>
      <c r="G33" s="45">
        <f>G14*8.5</f>
        <v>0</v>
      </c>
      <c r="H33" s="45">
        <f>H14*8.5</f>
        <v>0</v>
      </c>
      <c r="I33" s="45">
        <f>I14*8.5</f>
        <v>0</v>
      </c>
      <c r="J33" s="45">
        <f>J14*8.5</f>
        <v>0</v>
      </c>
      <c r="K33" s="45">
        <f>K14*8.5</f>
        <v>0</v>
      </c>
      <c r="L33" s="45">
        <f>L14*8.5</f>
        <v>0</v>
      </c>
      <c r="M33" s="45">
        <f>M14*8.5</f>
        <v>0</v>
      </c>
      <c r="N33" s="45">
        <f>N14*8.5</f>
        <v>0</v>
      </c>
      <c r="O33" s="45">
        <f>O14*8.5</f>
        <v>0</v>
      </c>
      <c r="P33" s="45">
        <f>P14*8.5</f>
        <v>0</v>
      </c>
      <c r="Q33" s="45">
        <f>Q14*8.5</f>
        <v>0</v>
      </c>
      <c r="R33" s="45">
        <f>R14*8.5</f>
        <v>0</v>
      </c>
      <c r="S33" s="45">
        <f>S14*8.5</f>
        <v>0</v>
      </c>
      <c r="T33" s="45">
        <f>T14*8.5</f>
        <v>0</v>
      </c>
      <c r="U33" s="45">
        <f>U14*8.5</f>
        <v>0</v>
      </c>
      <c r="V33" s="45">
        <f>V14*8.5</f>
        <v>0</v>
      </c>
      <c r="W33" s="45">
        <f>W14*8.5</f>
        <v>0</v>
      </c>
      <c r="X33" s="45">
        <f>X14*8.5</f>
        <v>0</v>
      </c>
      <c r="Y33" s="45">
        <f>Y14*8.5</f>
        <v>0</v>
      </c>
      <c r="Z33" s="45">
        <f>Z26</f>
        <v>8.5</v>
      </c>
    </row>
    <row r="34" spans="1:26" ht="14.25">
      <c r="A34" s="46" t="s">
        <v>6</v>
      </c>
      <c r="B34" s="47"/>
      <c r="C34" s="48">
        <f>SUM(C31:C33)</f>
        <v>476.5</v>
      </c>
      <c r="D34" s="48">
        <f>SUM(D31:D33)</f>
        <v>471</v>
      </c>
      <c r="E34" s="48">
        <f>SUM(E31:E33)</f>
        <v>489</v>
      </c>
      <c r="F34" s="48">
        <f>SUM(F31:F33)</f>
        <v>399</v>
      </c>
      <c r="G34" s="48">
        <f>SUM(G31:G33)</f>
        <v>402</v>
      </c>
      <c r="H34" s="48">
        <f>SUM(H31:H33)</f>
        <v>498</v>
      </c>
      <c r="I34" s="48">
        <f>SUM(I31:I33)</f>
        <v>402</v>
      </c>
      <c r="J34" s="48">
        <f>SUM(J31:J33)</f>
        <v>501</v>
      </c>
      <c r="K34" s="48">
        <f>SUM(K31:K33)</f>
        <v>483</v>
      </c>
      <c r="L34" s="48">
        <f>SUM(L31:L33)</f>
        <v>537</v>
      </c>
      <c r="M34" s="48">
        <f>SUM(M31:M33)</f>
        <v>444</v>
      </c>
      <c r="N34" s="48">
        <f>SUM(N31:N33)</f>
        <v>261</v>
      </c>
      <c r="O34" s="48">
        <f>SUM(O31:O33)</f>
        <v>390</v>
      </c>
      <c r="P34" s="48">
        <f>SUM(P31:P33)</f>
        <v>282</v>
      </c>
      <c r="Q34" s="48">
        <f>SUM(Q31:Q33)</f>
        <v>516</v>
      </c>
      <c r="R34" s="48">
        <f>SUM(R31:R33)</f>
        <v>402</v>
      </c>
      <c r="S34" s="48">
        <f>SUM(S31:S33)</f>
        <v>312</v>
      </c>
      <c r="T34" s="48">
        <f>SUM(T31:T33)</f>
        <v>288</v>
      </c>
      <c r="U34" s="48">
        <f>SUM(U31:U33)</f>
        <v>84</v>
      </c>
      <c r="V34" s="48">
        <f>SUM(V31:V33)</f>
        <v>513</v>
      </c>
      <c r="W34" s="48">
        <f>SUM(W31:W33)</f>
        <v>420</v>
      </c>
      <c r="X34" s="48">
        <f>SUM(X31:X33)</f>
        <v>219</v>
      </c>
      <c r="Y34" s="48">
        <f>SUM(Y31:Y33)</f>
        <v>567</v>
      </c>
      <c r="Z34" s="48">
        <f>SUM(Z31:Z33)</f>
        <v>9356.5</v>
      </c>
    </row>
  </sheetData>
  <sheetProtection selectLockedCells="1" selectUnlockedCells="1"/>
  <printOptions/>
  <pageMargins left="0.13333333333333333" right="0.06805555555555555" top="1.0527777777777778" bottom="1.0527777777777778" header="0.7875" footer="0.7875"/>
  <pageSetup horizontalDpi="300" verticalDpi="300" orientation="landscape" paperSize="9" scale="80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2022-05-26T17:46:21Z</cp:lastPrinted>
  <dcterms:created xsi:type="dcterms:W3CDTF">2022-05-26T07:35:56Z</dcterms:created>
  <dcterms:modified xsi:type="dcterms:W3CDTF">2022-10-03T13:04:29Z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